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\\DIAMANT\MWFGemAblage\Abt5\522\Energiesicherung\3 Säulen\Energiefonds Weiterbildung\Antragsformulare\"/>
    </mc:Choice>
  </mc:AlternateContent>
  <bookViews>
    <workbookView xWindow="0" yWindow="0" windowWidth="19200" windowHeight="6470" tabRatio="837" firstSheet="2" activeTab="6"/>
  </bookViews>
  <sheets>
    <sheet name="Berechnungsformel_Beispiel" sheetId="7" r:id="rId1"/>
    <sheet name="Summe förderfähige Kosten insge" sheetId="13" r:id="rId2"/>
    <sheet name="Gas_Verbraucher" sheetId="1" r:id="rId3"/>
    <sheet name="Gas_Industriekunden" sheetId="10" r:id="rId4"/>
    <sheet name="Fernwärme_Verbraucher" sheetId="8" r:id="rId5"/>
    <sheet name="Fernwärme_Industriekunden" sheetId="11" r:id="rId6"/>
    <sheet name="Stromverbrauch bis 30.000 kWh" sheetId="2" r:id="rId7"/>
    <sheet name="Stromverbrauch ab 30.000 kWH" sheetId="9" r:id="rId8"/>
    <sheet name="Weitere Energieträger (Öl,Holz)" sheetId="14" r:id="rId9"/>
  </sheets>
  <definedNames>
    <definedName name="_ftn1" localSheetId="2">Gas_Verbraucher!$E$18</definedName>
    <definedName name="_ftn2" localSheetId="2">Gas_Verbraucher!$E$23</definedName>
    <definedName name="_ftnref1" localSheetId="2">Gas_Verbraucher!#REF!</definedName>
    <definedName name="_ftnref2" localSheetId="2">Gas_Verbraucher!$E$15</definedName>
    <definedName name="_xlnm.Print_Area" localSheetId="0">Berechnungsformel_Beispiel!$A$1:$L$61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6" i="10" l="1"/>
  <c r="B7" i="10" s="1"/>
  <c r="B7" i="9"/>
  <c r="B6" i="9"/>
  <c r="B6" i="11"/>
  <c r="B7" i="11" s="1"/>
  <c r="B9" i="11" s="1"/>
  <c r="B10" i="11" s="1"/>
  <c r="B9" i="10" l="1"/>
  <c r="B10" i="10" s="1"/>
  <c r="B4" i="14"/>
  <c r="B7" i="14" s="1"/>
  <c r="B8" i="13" s="1"/>
  <c r="B5" i="1" l="1"/>
  <c r="B5" i="8" l="1"/>
  <c r="B14" i="9" l="1"/>
  <c r="B15" i="9" s="1"/>
  <c r="B17" i="9" s="1"/>
  <c r="B18" i="9" s="1"/>
  <c r="B9" i="2"/>
  <c r="B10" i="2" s="1"/>
  <c r="B14" i="11"/>
  <c r="B15" i="11" s="1"/>
  <c r="B17" i="11" s="1"/>
  <c r="B18" i="11" s="1"/>
  <c r="B19" i="11" s="1"/>
  <c r="B9" i="8"/>
  <c r="B10" i="8" s="1"/>
  <c r="B14" i="10"/>
  <c r="B15" i="10" s="1"/>
  <c r="B9" i="1"/>
  <c r="B10" i="1" s="1"/>
  <c r="B6" i="8"/>
  <c r="B17" i="10" l="1"/>
  <c r="B18" i="10" s="1"/>
  <c r="B19" i="10" s="1"/>
  <c r="B9" i="9"/>
  <c r="B10" i="9" s="1"/>
  <c r="B19" i="9" s="1"/>
  <c r="B7" i="13" s="1"/>
  <c r="B5" i="13" l="1"/>
  <c r="B12" i="8"/>
  <c r="B4" i="13" s="1"/>
  <c r="B6" i="2"/>
  <c r="B6" i="1" l="1"/>
  <c r="B12" i="2" l="1"/>
  <c r="B6" i="13" s="1"/>
  <c r="B12" i="1"/>
  <c r="B2" i="13" s="1"/>
  <c r="B3" i="13"/>
  <c r="B10" i="13" l="1"/>
</calcChain>
</file>

<file path=xl/sharedStrings.xml><?xml version="1.0" encoding="utf-8"?>
<sst xmlns="http://schemas.openxmlformats.org/spreadsheetml/2006/main" count="148" uniqueCount="82">
  <si>
    <t>Summe:</t>
  </si>
  <si>
    <t>Förderfähige Kosten</t>
  </si>
  <si>
    <t>=</t>
  </si>
  <si>
    <t>Aktuelle Energiekosten</t>
  </si>
  <si>
    <t>(Arbeitspreis pro kWh - maximal in Höhe des für die Einrichtung geltenden gedeckelten Preises[1])</t>
  </si>
  <si>
    <t>x</t>
  </si>
  <si>
    <t>minus</t>
  </si>
  <si>
    <t>historische Kosten</t>
  </si>
  <si>
    <t>[1] Gas / Wärme:</t>
  </si>
  <si>
    <t>Aktuell:</t>
  </si>
  <si>
    <t>Historisch:</t>
  </si>
  <si>
    <t>Förderfähige Kosten (Jahr):</t>
  </si>
  <si>
    <t>Berechnung der Stromkosten (ab 30.000 kWh)</t>
  </si>
  <si>
    <t>Arbeitspreis pro kWh (maximal): 0,12 €</t>
  </si>
  <si>
    <r>
      <t>historischer Verbrauch</t>
    </r>
    <r>
      <rPr>
        <sz val="11"/>
        <rFont val="Arial"/>
        <family val="2"/>
      </rPr>
      <t xml:space="preserve"> (kWh)</t>
    </r>
  </si>
  <si>
    <t>Förderfähige Summe aus Gas_Verbraucher:</t>
  </si>
  <si>
    <t>Förderfähige Summe aus Gas_Industriekunden:</t>
  </si>
  <si>
    <t>Förderfähige Summe aus Stromverbrauch bis 30.000 kWh:</t>
  </si>
  <si>
    <t>Förderfähige Summe aus Stromverbrauch ab 30.000 kWh:</t>
  </si>
  <si>
    <t>Förderfähige Gesamtsumme:</t>
  </si>
  <si>
    <t>Förderfähige Summe aus Fernwärme_Verbraucher:</t>
  </si>
  <si>
    <t>Förderfähige Summe aus Fernwärme_Industriekunden:</t>
  </si>
  <si>
    <t>Berechnung Fernwärme (Verbraucher)</t>
  </si>
  <si>
    <t>Berechnung der Stromkosten (bis 30.000 kWh)</t>
  </si>
  <si>
    <t>[2] Beispielrechnung für Gas (Verbraucher):</t>
  </si>
  <si>
    <t>(Nachweis: Jahresverbrauch in 2019 oder 2021)</t>
  </si>
  <si>
    <t>Berechnung der Gaskosten (Verbrauch bis 1,5 Mio. kwH)</t>
  </si>
  <si>
    <t>Berechnung der Gaskosten (Industriekunden mit Verbrauch ab 1,5 Mio. kWh)</t>
  </si>
  <si>
    <t>Jahresverbrauch in 2019 oder 2021 (kWh):</t>
  </si>
  <si>
    <t xml:space="preserve">(historischer Verbrauch 2019 oder 2021 x Arbeitspreis in 2019 oder 2021)[2]. </t>
  </si>
  <si>
    <t>(Nachweis: Aktuelle Bescheinigung des Energieversorgers)</t>
  </si>
  <si>
    <t>Historischer Verbrauch in 2019: 100.000 kWh</t>
  </si>
  <si>
    <t>Berechnung: 0,12 € x (100.000 x 0,8) = 9.600 €</t>
  </si>
  <si>
    <t>Arbeitspreis pro kWh in 2019: 0,06 €</t>
  </si>
  <si>
    <t>Berechnung: 0,06 € x 100.000 = 6.000 €</t>
  </si>
  <si>
    <t>Aktuell - Historisch: 9.600 € - 6.000 € = 3.600 €</t>
  </si>
  <si>
    <t>Förderfähige Kosten: 3.600 €</t>
  </si>
  <si>
    <t>Bitte beachten Sie, dass negative Beträge hier nicht berücksichtigt werden.</t>
  </si>
  <si>
    <t>Bitte die errechnete förderfähige Gesamtsumme für den Antrag übernehmen.</t>
  </si>
  <si>
    <t>Berechnung für weitere Energieträger (z.B. Öl, Holzpellets)</t>
  </si>
  <si>
    <t>Förderfähige Summe</t>
  </si>
  <si>
    <t>Förderfähige Summe aus Weitere Energieträger (Öl, Holz)</t>
  </si>
  <si>
    <t>Arbeitspreis pro kWh im Jahr 2019 oder 2021:</t>
  </si>
  <si>
    <t>Arbeitspreis pro kWh aktuell:</t>
  </si>
  <si>
    <t>Förderfähige Summe:</t>
  </si>
  <si>
    <t>Der förderfähige Mehrbedarf für weitere Energieträger (z. B. Öl, Holzpellets) ist die Differenz zwischen den Kosten für den Einkauf des Energieträgers im Förderzeitraum für maximal 80 % der bezogenen Menge aus dem Referenzjahr (2019 oder 2021) und den historischen Kosten für den Einkauf im Referenzjahr (2019 oder 2021).</t>
  </si>
  <si>
    <t>Beschaffungskosten im aktuellen Jahr für den Förderzeitraum</t>
  </si>
  <si>
    <t>Beschaffungskosten im Jahr 2019 oder 2021</t>
  </si>
  <si>
    <t>Bruttoendpreis:</t>
  </si>
  <si>
    <t>zzgl. Umsatzsteuer</t>
  </si>
  <si>
    <t>Umsatzsteuer:</t>
  </si>
  <si>
    <t>Umsatzsteuer</t>
  </si>
  <si>
    <t>Bruttoendpreis</t>
  </si>
  <si>
    <t>Hinweis: Der verbrauchsunabhängige Grundpreis wird bei den Billigkeitsleistungen Energiefonds Weiterbildung nicht berücksichtigt.</t>
  </si>
  <si>
    <t>Berechnung Fernwärme  (Industriekunden mit Verbrauch ab 1,5 Mio. kWh )</t>
  </si>
  <si>
    <t>Hinweis: Bitte tragen Sie hier die Summe (Referenzjahr 2019 oder 2021) in €/kwH ein, ggf. bitten Sie Ihren Versorger um eine Aufschlüsselung.</t>
  </si>
  <si>
    <t>(Bagatellgrenze 500,00 €)</t>
  </si>
  <si>
    <r>
      <t>Hinweis: Bitte tragen Sie hier den Bruttoarbeitspreis (</t>
    </r>
    <r>
      <rPr>
        <u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Grundpreis) ein.</t>
    </r>
  </si>
  <si>
    <r>
      <t>Hinweis: Bitte tragen Sie hier den Bruttoarbeitspreis (</t>
    </r>
    <r>
      <rPr>
        <u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Grundpreis) ein. Dieser ist bei 0,095 €/kWh gedeckelt.</t>
    </r>
  </si>
  <si>
    <r>
      <t>Hinweis: Bitte tragen Sie hier den Bruttoarbeitspreis (</t>
    </r>
    <r>
      <rPr>
        <u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Grundpreis) ein. Dieser ist bei 0,40 €/kWh  gedeckelt.</t>
    </r>
  </si>
  <si>
    <r>
      <t>Strom</t>
    </r>
    <r>
      <rPr>
        <sz val="11"/>
        <color theme="1"/>
        <rFont val="Arial"/>
        <family val="2"/>
      </rPr>
      <t>:</t>
    </r>
  </si>
  <si>
    <r>
      <t>Hinweis: Bitte tragen Sie hier den Bruttoarbeitspreis (</t>
    </r>
    <r>
      <rPr>
        <u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Grundpreis) ein. Dieser ist bei 0,12 €/kWh gedeckelt (einschließlich Netzentgelten, Messtellentgelten und staatlich veranlassten Preisbestandteilen einschließlich der Umsatzsteuer).</t>
    </r>
  </si>
  <si>
    <r>
      <t>zzgl. Netzentgelte, staatlich veranlasste Preisbestandteile (</t>
    </r>
    <r>
      <rPr>
        <u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Grundpreis und </t>
    </r>
    <r>
      <rPr>
        <u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Umsatzsteuer).</t>
    </r>
  </si>
  <si>
    <r>
      <t>Hinweis: Bitte tragen Sie hier den Nettoarbeitspreis (</t>
    </r>
    <r>
      <rPr>
        <u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Grundpreis) ein. Dieser ist bei 0,07 €/kWh gedeckelt. Netzentgelte, und staatlich veranlasste Preisbestandteile einschließlich der Umsatzsteuer fallen zusätzlich an.</t>
    </r>
  </si>
  <si>
    <r>
      <t>zzgl. Netzentgelte, staatlich veranlasste Preisbestandteile (</t>
    </r>
    <r>
      <rPr>
        <u/>
        <sz val="11"/>
        <color theme="1"/>
        <rFont val="Arial"/>
        <family val="2"/>
      </rPr>
      <t xml:space="preserve">nicht </t>
    </r>
    <r>
      <rPr>
        <sz val="11"/>
        <color theme="1"/>
        <rFont val="Arial"/>
        <family val="2"/>
      </rPr>
      <t>Grundpreis und nicht Umsatzsteuer)</t>
    </r>
  </si>
  <si>
    <r>
      <t>Hinweis: Bitte tragen Sie hie den Nettoarbeitspreis (</t>
    </r>
    <r>
      <rPr>
        <u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Grundpreis) ein. Netzentgelte und staatlich veranlasste Preisbestandteile einschließlich der Umsatzsteuer fallen zusätzlich an.</t>
    </r>
  </si>
  <si>
    <r>
      <t>zzgl. Netzentgelte und staatlich veranlasste Preisbestandteile (</t>
    </r>
    <r>
      <rPr>
        <u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Grundpreis und </t>
    </r>
    <r>
      <rPr>
        <u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Umsatzsteuer)</t>
    </r>
  </si>
  <si>
    <t>Netzentgelte und staatlich veranlasste Preisbestandteile (nicht Grundpreis und nicht Umsatzsteuer)</t>
  </si>
  <si>
    <r>
      <t>Hinweis: Bitte tragen Sie hier den Nettoarbeitspreis (</t>
    </r>
    <r>
      <rPr>
        <u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Grundpreis) ein. Dieser ist bei 0,13 €/kWh gedeckelt. Netzentgelte und staatlich veranlasste Preisbestandteile einschließlich der Umsatzsteuer fallen zusätzlich an.</t>
    </r>
  </si>
  <si>
    <r>
      <t>Hinweis: Bitte tragen Sie hier den Nettoarbeitspreis (</t>
    </r>
    <r>
      <rPr>
        <u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Grundpreis) ein. Netzentgelte und staatlich veranlasste Preisbestandteile einschließlich der Umsatzsteuer fallen zusätzlich an.</t>
    </r>
  </si>
  <si>
    <r>
      <t>Hinweis: Bitte tragen Sie hier den Nettoarbeitspreis (</t>
    </r>
    <r>
      <rPr>
        <u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Grundpreis) ein. Dieser ist bei 0,075 €/kWh gedeckelt. Staatlich veranlasste Preisbestandteile einschließlich der Umsatzsteuer fallen zusätzlich an. </t>
    </r>
  </si>
  <si>
    <t xml:space="preserve">Hinweis: Bitte tragen Sie hier den Nettoarbeitspreis ein. Staatlich veranlasste Preisbestandteile einschließlich der Umsatzsteuer fallen zusätzlich an. </t>
  </si>
  <si>
    <r>
      <t>zzgl. staatlich veranlasste Preisbestandteile (</t>
    </r>
    <r>
      <rPr>
        <u/>
        <sz val="11"/>
        <color theme="1"/>
        <rFont val="Arial"/>
        <family val="2"/>
      </rPr>
      <t xml:space="preserve">nicht </t>
    </r>
    <r>
      <rPr>
        <sz val="11"/>
        <color theme="1"/>
        <rFont val="Arial"/>
        <family val="2"/>
      </rPr>
      <t xml:space="preserve">Grundpreis und </t>
    </r>
    <r>
      <rPr>
        <u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Umsatzsteuer)</t>
    </r>
  </si>
  <si>
    <r>
      <t xml:space="preserve">zzgl. staatlich veranlasste Preisbestandteile (nicht Grundpreis  und </t>
    </r>
    <r>
      <rPr>
        <u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Umsatzsteuer)</t>
    </r>
  </si>
  <si>
    <r>
      <t xml:space="preserve">Haushalte und Kleingewerbe (Entnahmestellen mit einem Verbrauch von bis zu 30.000 kWh) erhalten auf einen Bruttoarbeitspreis von 40 ct/kWh gedeckeltes Kontingent in Höhe von </t>
    </r>
    <r>
      <rPr>
        <b/>
        <sz val="11"/>
        <color theme="1"/>
        <rFont val="Arial"/>
        <family val="2"/>
      </rPr>
      <t>80 Prozent</t>
    </r>
    <r>
      <rPr>
        <sz val="11"/>
        <color theme="1"/>
        <rFont val="Arial"/>
        <family val="2"/>
      </rPr>
      <t xml:space="preserve"> ihres historischen Netzbezuges. Entnahmestellen mit mehr als 30.000 kWh historischem Jahresverbrauch, also insbesondere mittlere und große Unternehmen, erhalten auf einen Nettoarbeitspreis auf 13 ct/kWh gedeckeltes Kontingent in Höhe von 70 Prozent ihres historischen Netzbezuges. Netzentgelte, und staatlich veranlasste Preisbestandteile einschließlich der Umsatzsteuer fallen zusätzlich an.</t>
    </r>
  </si>
  <si>
    <t xml:space="preserve">0,8 (Verbraucher) oder 0,7 (Industrie: Gas, Strom, Fernwärme) </t>
  </si>
  <si>
    <r>
      <t xml:space="preserve">Kleine und mittlere Letztverbraucher (SLP-Kunden) oder Kunden, insbesondere Bürgerinnen und Bürger sowie kleine und mittlere Unternehmen, erhalten von ihren Lieferanten </t>
    </r>
    <r>
      <rPr>
        <b/>
        <sz val="11"/>
        <color theme="1"/>
        <rFont val="Arial"/>
        <family val="2"/>
      </rPr>
      <t>80 Prozent</t>
    </r>
    <r>
      <rPr>
        <sz val="11"/>
        <color theme="1"/>
        <rFont val="Arial"/>
        <family val="2"/>
      </rPr>
      <t xml:space="preserve"> ihres Erdgas- oder Wärmeverbrauchs zu einem Bruttoarbeitspreis von 12 beziehungsweise 9,5 ct/kWh. Industriekunden erhalten 70 Prozent ihres Erdgas- oder Wärmeverbrauchs zu einem Nettoarbeitspreis von 7 beziehungsweise 7,5 ct/kWh. Netzentgelte und staatlich veranlasste Preisbestandteile einschließlich der Umsatzsteuer fallen zusätzlich an.</t>
    </r>
  </si>
  <si>
    <t>Hinweis: Bitte tragen Sie hier die Summe (aktuell) wie oben in €/kWh ein, ggf. bitten Sie Ihren Versorger um eine Aufschlüsselung.</t>
  </si>
  <si>
    <t>Hinweis: Die Umsatzsteuer auf Gas wurde befristet vom 1. Oktober 2022 bis zum 31. März 2024 von 19 Prozent auf 7 Prozent gesenkt. Falls Sie zum Abzug der Vorsteuer berechtigt sind, wird die Umsatzsteuer nicht berücksichtigt.  Bitte löschen Sie in diesem Fall die Prozentzahl in der nebenstehenden Zelle.</t>
  </si>
  <si>
    <t>Falls Sie zum Abzug der Vorsteuer berechtigt sind, wird die Umsatzsteuer nicht berücksichtigt.  Bitte löschen Sie in diesem Fall die Prozentzahl in der nebenstehenden Zelle.</t>
  </si>
  <si>
    <t>Hinweis: Die Umsatzsteuer auf Wärme wurde befristet vom 1. Oktober 2022 bis zum 31. März 2024 von 19 Prozent auf 7 Prozent gesenkt. Falls Sie zum Abzug der Vorsteuer berechtigt sind, wird die Umsatzsteuer nicht berücksichtigt. Bitte löschen Sie in diesem Fall die Prozentzahl in der nebenstehenden Zelle.</t>
  </si>
  <si>
    <t>Falls Sie zum Abzug der Vorsteuer berechtigt sind, wird die Umsatzsteuer nicht berücksichtigt. Bitte löschen Sie in diesem Fall die Prozentzahl in der nebenstehenden Zelle.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</si>
</sst>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7]_-;\-* #,##0.00\ [$€-407]_-;_-* &quot;-&quot;??\ [$€-407]_-;_-@_-"/>
    <numFmt numFmtId="165" formatCode="#,##0_ ;\-#,##0\ "/>
    <numFmt numFmtId="166" formatCode="_-* #,##0.000\ [$€-407]_-;\-* #,##0.000\ [$€-407]_-;_-* &quot;-&quot;??\ [$€-407]_-;_-@_-"/>
    <numFmt numFmtId="167" formatCode="_-* #,##0.000\ &quot;€&quot;_-;\-* #,##0.000\ &quot;€&quot;_-;_-* &quot;-&quot;??\ &quot;€&quot;_-;_-@_-"/>
    <numFmt numFmtId="168" formatCode="#,##0.0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b/>
      <u/>
      <sz val="10"/>
      <name val="Arial"/>
      <family val="2"/>
    </font>
    <font>
      <u/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3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3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3" applyFont="1" applyAlignment="1">
      <alignment horizontal="center"/>
    </xf>
    <xf numFmtId="0" fontId="0" fillId="0" borderId="0" xfId="0" applyProtection="1"/>
    <xf numFmtId="0" fontId="0" fillId="0" borderId="0" xfId="0" applyBorder="1" applyAlignment="1" applyProtection="1">
      <alignment vertical="center"/>
    </xf>
    <xf numFmtId="168" fontId="0" fillId="0" borderId="0" xfId="0" applyNumberFormat="1"/>
    <xf numFmtId="0" fontId="16" fillId="0" borderId="0" xfId="0" applyFont="1"/>
    <xf numFmtId="0" fontId="16" fillId="0" borderId="1" xfId="0" applyFont="1" applyBorder="1" applyProtection="1"/>
    <xf numFmtId="164" fontId="16" fillId="0" borderId="1" xfId="0" applyNumberFormat="1" applyFont="1" applyBorder="1" applyProtection="1"/>
    <xf numFmtId="0" fontId="16" fillId="0" borderId="1" xfId="0" applyFont="1" applyBorder="1" applyAlignment="1" applyProtection="1">
      <alignment vertical="center"/>
    </xf>
    <xf numFmtId="166" fontId="16" fillId="2" borderId="1" xfId="0" applyNumberFormat="1" applyFont="1" applyFill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</xf>
    <xf numFmtId="165" fontId="16" fillId="2" borderId="1" xfId="0" applyNumberFormat="1" applyFont="1" applyFill="1" applyBorder="1" applyAlignment="1" applyProtection="1">
      <alignment vertical="center"/>
      <protection locked="0"/>
    </xf>
    <xf numFmtId="9" fontId="16" fillId="0" borderId="1" xfId="2" applyFont="1" applyBorder="1" applyAlignment="1" applyProtection="1">
      <alignment vertical="center"/>
    </xf>
    <xf numFmtId="165" fontId="16" fillId="0" borderId="1" xfId="0" applyNumberFormat="1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164" fontId="12" fillId="0" borderId="1" xfId="0" applyNumberFormat="1" applyFont="1" applyBorder="1" applyAlignment="1" applyProtection="1">
      <alignment vertical="center"/>
    </xf>
    <xf numFmtId="164" fontId="16" fillId="0" borderId="1" xfId="0" applyNumberFormat="1" applyFont="1" applyBorder="1" applyAlignment="1" applyProtection="1">
      <alignment vertical="center"/>
    </xf>
    <xf numFmtId="3" fontId="16" fillId="0" borderId="1" xfId="1" applyNumberFormat="1" applyFont="1" applyFill="1" applyBorder="1" applyAlignment="1" applyProtection="1">
      <alignment vertical="center"/>
    </xf>
    <xf numFmtId="0" fontId="16" fillId="0" borderId="1" xfId="0" applyFont="1" applyBorder="1" applyAlignment="1" applyProtection="1"/>
    <xf numFmtId="0" fontId="16" fillId="0" borderId="1" xfId="0" applyFont="1" applyBorder="1" applyAlignment="1" applyProtection="1">
      <alignment horizontal="center" vertical="center"/>
    </xf>
    <xf numFmtId="164" fontId="16" fillId="0" borderId="0" xfId="0" applyNumberFormat="1" applyFont="1"/>
    <xf numFmtId="0" fontId="12" fillId="0" borderId="1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wrapText="1"/>
    </xf>
    <xf numFmtId="164" fontId="16" fillId="0" borderId="0" xfId="0" applyNumberFormat="1" applyFont="1" applyAlignment="1" applyProtection="1">
      <alignment wrapText="1"/>
    </xf>
    <xf numFmtId="0" fontId="16" fillId="0" borderId="1" xfId="0" applyFont="1" applyBorder="1" applyAlignment="1" applyProtection="1">
      <alignment vertical="center" wrapText="1"/>
    </xf>
    <xf numFmtId="8" fontId="16" fillId="0" borderId="1" xfId="0" applyNumberFormat="1" applyFont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vertical="center" wrapText="1"/>
    </xf>
    <xf numFmtId="165" fontId="16" fillId="2" borderId="1" xfId="0" applyNumberFormat="1" applyFont="1" applyFill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wrapText="1"/>
    </xf>
    <xf numFmtId="9" fontId="16" fillId="0" borderId="1" xfId="2" applyFont="1" applyBorder="1" applyAlignment="1" applyProtection="1">
      <alignment vertical="center" wrapText="1"/>
    </xf>
    <xf numFmtId="165" fontId="16" fillId="0" borderId="1" xfId="0" applyNumberFormat="1" applyFont="1" applyFill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164" fontId="12" fillId="0" borderId="1" xfId="0" applyNumberFormat="1" applyFont="1" applyBorder="1" applyAlignment="1" applyProtection="1">
      <alignment vertical="center" wrapText="1"/>
    </xf>
    <xf numFmtId="164" fontId="16" fillId="0" borderId="1" xfId="0" applyNumberFormat="1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wrapText="1"/>
    </xf>
    <xf numFmtId="3" fontId="16" fillId="0" borderId="1" xfId="1" applyNumberFormat="1" applyFont="1" applyFill="1" applyBorder="1" applyAlignment="1" applyProtection="1">
      <alignment vertical="center" wrapText="1"/>
    </xf>
    <xf numFmtId="9" fontId="16" fillId="0" borderId="1" xfId="2" applyFont="1" applyFill="1" applyBorder="1" applyAlignment="1" applyProtection="1">
      <alignment vertical="center" wrapText="1"/>
    </xf>
    <xf numFmtId="0" fontId="16" fillId="3" borderId="1" xfId="0" applyFont="1" applyFill="1" applyBorder="1" applyAlignment="1" applyProtection="1">
      <alignment vertical="center" wrapText="1"/>
    </xf>
    <xf numFmtId="44" fontId="16" fillId="3" borderId="1" xfId="1" applyFont="1" applyFill="1" applyBorder="1" applyAlignment="1" applyProtection="1">
      <alignment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16" fillId="0" borderId="4" xfId="0" applyFont="1" applyBorder="1" applyAlignment="1" applyProtection="1">
      <alignment vertical="center" wrapText="1"/>
    </xf>
    <xf numFmtId="164" fontId="16" fillId="2" borderId="1" xfId="1" applyNumberFormat="1" applyFont="1" applyFill="1" applyBorder="1" applyAlignment="1" applyProtection="1">
      <alignment vertical="center" wrapText="1"/>
      <protection locked="0"/>
    </xf>
    <xf numFmtId="9" fontId="16" fillId="0" borderId="4" xfId="2" applyFont="1" applyBorder="1" applyAlignment="1" applyProtection="1">
      <alignment vertical="center" wrapText="1"/>
    </xf>
    <xf numFmtId="0" fontId="12" fillId="0" borderId="4" xfId="0" applyFont="1" applyBorder="1" applyAlignment="1" applyProtection="1">
      <alignment vertical="center" wrapText="1"/>
    </xf>
    <xf numFmtId="0" fontId="16" fillId="0" borderId="4" xfId="0" applyFont="1" applyBorder="1" applyAlignment="1" applyProtection="1">
      <alignment wrapText="1"/>
    </xf>
    <xf numFmtId="0" fontId="16" fillId="0" borderId="0" xfId="0" applyFont="1" applyAlignment="1" applyProtection="1">
      <alignment vertical="center" wrapText="1"/>
    </xf>
    <xf numFmtId="0" fontId="16" fillId="0" borderId="0" xfId="0" applyFont="1" applyProtection="1"/>
    <xf numFmtId="167" fontId="16" fillId="2" borderId="1" xfId="1" applyNumberFormat="1" applyFont="1" applyFill="1" applyBorder="1" applyAlignment="1" applyProtection="1">
      <alignment vertical="center"/>
      <protection locked="0"/>
    </xf>
    <xf numFmtId="44" fontId="16" fillId="0" borderId="1" xfId="1" applyFont="1" applyBorder="1" applyAlignment="1" applyProtection="1">
      <alignment vertical="center"/>
    </xf>
    <xf numFmtId="164" fontId="16" fillId="3" borderId="1" xfId="2" applyNumberFormat="1" applyFont="1" applyFill="1" applyBorder="1" applyAlignment="1" applyProtection="1">
      <alignment vertical="center" wrapText="1"/>
    </xf>
    <xf numFmtId="9" fontId="12" fillId="0" borderId="1" xfId="2" applyFont="1" applyFill="1" applyBorder="1" applyAlignment="1" applyProtection="1">
      <alignment vertical="center" wrapText="1"/>
    </xf>
    <xf numFmtId="164" fontId="16" fillId="3" borderId="1" xfId="0" applyNumberFormat="1" applyFont="1" applyFill="1" applyBorder="1" applyAlignment="1" applyProtection="1">
      <alignment vertical="center" wrapText="1"/>
    </xf>
    <xf numFmtId="44" fontId="16" fillId="0" borderId="1" xfId="1" applyFont="1" applyBorder="1" applyAlignment="1" applyProtection="1">
      <alignment vertical="center" wrapText="1"/>
    </xf>
    <xf numFmtId="168" fontId="16" fillId="0" borderId="0" xfId="0" applyNumberFormat="1" applyFont="1" applyProtection="1"/>
    <xf numFmtId="0" fontId="19" fillId="0" borderId="1" xfId="0" applyFont="1" applyBorder="1" applyAlignment="1" applyProtection="1">
      <alignment vertical="center" wrapText="1"/>
    </xf>
    <xf numFmtId="168" fontId="19" fillId="2" borderId="1" xfId="0" applyNumberFormat="1" applyFont="1" applyFill="1" applyBorder="1" applyAlignment="1" applyProtection="1">
      <alignment vertical="center" wrapText="1"/>
      <protection locked="0"/>
    </xf>
    <xf numFmtId="9" fontId="19" fillId="0" borderId="1" xfId="2" applyFont="1" applyBorder="1" applyAlignment="1" applyProtection="1">
      <alignment vertical="center" wrapText="1"/>
    </xf>
    <xf numFmtId="168" fontId="19" fillId="0" borderId="1" xfId="0" applyNumberFormat="1" applyFont="1" applyFill="1" applyBorder="1" applyAlignment="1" applyProtection="1">
      <alignment vertical="center" wrapText="1"/>
    </xf>
    <xf numFmtId="168" fontId="19" fillId="0" borderId="1" xfId="0" applyNumberFormat="1" applyFont="1" applyBorder="1" applyAlignment="1" applyProtection="1">
      <alignment vertical="center" wrapText="1"/>
    </xf>
    <xf numFmtId="0" fontId="20" fillId="0" borderId="1" xfId="0" applyFont="1" applyBorder="1" applyAlignment="1" applyProtection="1">
      <alignment vertical="center" wrapText="1"/>
    </xf>
    <xf numFmtId="168" fontId="20" fillId="0" borderId="2" xfId="4" applyNumberFormat="1" applyFont="1" applyBorder="1" applyAlignment="1" applyProtection="1">
      <alignment vertical="center" wrapText="1"/>
    </xf>
    <xf numFmtId="168" fontId="16" fillId="0" borderId="0" xfId="0" applyNumberFormat="1" applyFont="1"/>
    <xf numFmtId="165" fontId="16" fillId="0" borderId="1" xfId="0" applyNumberFormat="1" applyFont="1" applyBorder="1" applyAlignment="1" applyProtection="1">
      <alignment vertical="center" wrapText="1"/>
    </xf>
    <xf numFmtId="44" fontId="12" fillId="0" borderId="1" xfId="1" applyFont="1" applyBorder="1" applyAlignment="1" applyProtection="1">
      <alignment vertical="center" wrapText="1"/>
    </xf>
    <xf numFmtId="0" fontId="19" fillId="0" borderId="0" xfId="0" applyFont="1"/>
    <xf numFmtId="0" fontId="19" fillId="0" borderId="1" xfId="0" applyFont="1" applyBorder="1"/>
    <xf numFmtId="44" fontId="19" fillId="0" borderId="1" xfId="1" applyFont="1" applyBorder="1"/>
    <xf numFmtId="0" fontId="20" fillId="0" borderId="1" xfId="0" applyFont="1" applyBorder="1"/>
    <xf numFmtId="44" fontId="20" fillId="0" borderId="1" xfId="0" applyNumberFormat="1" applyFont="1" applyBorder="1"/>
    <xf numFmtId="0" fontId="19" fillId="0" borderId="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1" fillId="0" borderId="0" xfId="0" applyFont="1"/>
    <xf numFmtId="9" fontId="16" fillId="2" borderId="1" xfId="2" applyFont="1" applyFill="1" applyBorder="1" applyAlignment="1" applyProtection="1">
      <alignment vertical="center" wrapText="1"/>
      <protection locked="0"/>
    </xf>
    <xf numFmtId="9" fontId="16" fillId="2" borderId="1" xfId="2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 wrapText="1"/>
    </xf>
  </cellXfs>
  <cellStyles count="6">
    <cellStyle name="Komma" xfId="4" builtinId="3"/>
    <cellStyle name="Link" xfId="3" builtinId="8"/>
    <cellStyle name="Prozent" xfId="2" builtinId="5"/>
    <cellStyle name="Standard" xfId="0" builtinId="0"/>
    <cellStyle name="Währung" xfId="1" builtinId="4"/>
    <cellStyle name="Währung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showGridLines="0" zoomScaleNormal="100" zoomScaleSheetLayoutView="100" workbookViewId="0">
      <selection activeCell="A7" sqref="A7"/>
    </sheetView>
  </sheetViews>
  <sheetFormatPr baseColWidth="10" defaultRowHeight="14.5" x14ac:dyDescent="0.35"/>
  <cols>
    <col min="1" max="1" width="135.453125" customWidth="1"/>
  </cols>
  <sheetData>
    <row r="1" spans="1:1" x14ac:dyDescent="0.35">
      <c r="A1" s="20" t="s">
        <v>1</v>
      </c>
    </row>
    <row r="2" spans="1:1" x14ac:dyDescent="0.35">
      <c r="A2" s="21" t="s">
        <v>2</v>
      </c>
    </row>
    <row r="3" spans="1:1" x14ac:dyDescent="0.35">
      <c r="A3" s="20" t="s">
        <v>3</v>
      </c>
    </row>
    <row r="4" spans="1:1" x14ac:dyDescent="0.35">
      <c r="A4" s="26" t="s">
        <v>4</v>
      </c>
    </row>
    <row r="5" spans="1:1" x14ac:dyDescent="0.35">
      <c r="A5" s="22" t="s">
        <v>30</v>
      </c>
    </row>
    <row r="6" spans="1:1" x14ac:dyDescent="0.35">
      <c r="A6" s="23" t="s">
        <v>5</v>
      </c>
    </row>
    <row r="7" spans="1:1" x14ac:dyDescent="0.35">
      <c r="A7" s="24" t="s">
        <v>14</v>
      </c>
    </row>
    <row r="8" spans="1:1" x14ac:dyDescent="0.35">
      <c r="A8" s="22" t="s">
        <v>25</v>
      </c>
    </row>
    <row r="9" spans="1:1" x14ac:dyDescent="0.35">
      <c r="A9" s="23" t="s">
        <v>5</v>
      </c>
    </row>
    <row r="10" spans="1:1" x14ac:dyDescent="0.35">
      <c r="A10" s="24" t="s">
        <v>75</v>
      </c>
    </row>
    <row r="11" spans="1:1" x14ac:dyDescent="0.35">
      <c r="A11" s="23" t="s">
        <v>6</v>
      </c>
    </row>
    <row r="12" spans="1:1" x14ac:dyDescent="0.35">
      <c r="A12" s="24" t="s">
        <v>7</v>
      </c>
    </row>
    <row r="13" spans="1:1" x14ac:dyDescent="0.35">
      <c r="A13" s="26" t="s">
        <v>29</v>
      </c>
    </row>
    <row r="14" spans="1:1" x14ac:dyDescent="0.35">
      <c r="A14" s="25"/>
    </row>
    <row r="15" spans="1:1" x14ac:dyDescent="0.35">
      <c r="A15" s="6"/>
    </row>
    <row r="16" spans="1:1" s="102" customFormat="1" x14ac:dyDescent="0.35">
      <c r="A16" s="101" t="s">
        <v>8</v>
      </c>
    </row>
    <row r="17" spans="1:1" ht="64.5" customHeight="1" x14ac:dyDescent="0.35">
      <c r="A17" s="99" t="s">
        <v>76</v>
      </c>
    </row>
    <row r="18" spans="1:1" x14ac:dyDescent="0.35">
      <c r="A18" s="100" t="s">
        <v>60</v>
      </c>
    </row>
    <row r="19" spans="1:1" ht="77.25" customHeight="1" x14ac:dyDescent="0.35">
      <c r="A19" s="99" t="s">
        <v>74</v>
      </c>
    </row>
    <row r="20" spans="1:1" x14ac:dyDescent="0.35">
      <c r="A20" s="8"/>
    </row>
    <row r="21" spans="1:1" x14ac:dyDescent="0.35">
      <c r="A21" s="19" t="s">
        <v>24</v>
      </c>
    </row>
    <row r="22" spans="1:1" x14ac:dyDescent="0.35">
      <c r="A22" s="17" t="s">
        <v>9</v>
      </c>
    </row>
    <row r="23" spans="1:1" x14ac:dyDescent="0.35">
      <c r="A23" s="18" t="s">
        <v>13</v>
      </c>
    </row>
    <row r="24" spans="1:1" x14ac:dyDescent="0.35">
      <c r="A24" s="18" t="s">
        <v>31</v>
      </c>
    </row>
    <row r="25" spans="1:1" x14ac:dyDescent="0.35">
      <c r="A25" s="18" t="s">
        <v>32</v>
      </c>
    </row>
    <row r="26" spans="1:1" x14ac:dyDescent="0.35">
      <c r="A26" s="17" t="s">
        <v>10</v>
      </c>
    </row>
    <row r="27" spans="1:1" x14ac:dyDescent="0.35">
      <c r="A27" s="18" t="s">
        <v>33</v>
      </c>
    </row>
    <row r="28" spans="1:1" x14ac:dyDescent="0.35">
      <c r="A28" s="18" t="s">
        <v>31</v>
      </c>
    </row>
    <row r="29" spans="1:1" x14ac:dyDescent="0.35">
      <c r="A29" s="18" t="s">
        <v>34</v>
      </c>
    </row>
    <row r="30" spans="1:1" x14ac:dyDescent="0.35">
      <c r="A30" s="17" t="s">
        <v>11</v>
      </c>
    </row>
    <row r="31" spans="1:1" x14ac:dyDescent="0.35">
      <c r="A31" s="18" t="s">
        <v>35</v>
      </c>
    </row>
    <row r="32" spans="1:1" x14ac:dyDescent="0.35">
      <c r="A32" s="18" t="s">
        <v>36</v>
      </c>
    </row>
  </sheetData>
  <sheetProtection algorithmName="SHA-512" hashValue="w8JVTsO8PiADPT9XKyd8V7krOXDuB0EdwljPRhaq1hu2qtRrBZ5CCDsR/B9CMiGoRhT7i5aIKaZz/yxpsPiErA==" saltValue="ndPCK3DXoXrpMVahzAifIA==" spinCount="100000" sheet="1" objects="1" scenarios="1"/>
  <hyperlinks>
    <hyperlink ref="A4" location="_ftn1" display="_ftn1"/>
    <hyperlink ref="A13" location="_ftn2" display="_ftn2"/>
    <hyperlink ref="A16" location="_ftnref1" display="_ftnref1"/>
    <hyperlink ref="A21" location="_ftnref2" display="_ftnref2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12"/>
  <sheetViews>
    <sheetView workbookViewId="0">
      <selection activeCell="A12" sqref="A12"/>
    </sheetView>
  </sheetViews>
  <sheetFormatPr baseColWidth="10" defaultRowHeight="14.5" x14ac:dyDescent="0.35"/>
  <cols>
    <col min="1" max="1" width="62.81640625" customWidth="1"/>
    <col min="2" max="2" width="24" customWidth="1"/>
    <col min="4" max="4" width="19.81640625" customWidth="1"/>
  </cols>
  <sheetData>
    <row r="1" spans="1:4" ht="15.5" x14ac:dyDescent="0.35">
      <c r="A1" s="93"/>
      <c r="B1" s="93"/>
      <c r="C1" s="93"/>
      <c r="D1" s="93"/>
    </row>
    <row r="2" spans="1:4" ht="15.5" x14ac:dyDescent="0.35">
      <c r="A2" s="94" t="s">
        <v>15</v>
      </c>
      <c r="B2" s="95">
        <f>MAX(Gas_Verbraucher!B12,0)</f>
        <v>0</v>
      </c>
      <c r="C2" s="106" t="s">
        <v>37</v>
      </c>
      <c r="D2" s="107"/>
    </row>
    <row r="3" spans="1:4" ht="15.5" x14ac:dyDescent="0.35">
      <c r="A3" s="94" t="s">
        <v>16</v>
      </c>
      <c r="B3" s="95">
        <f>MAX(Gas_Industriekunden!B19,0)</f>
        <v>0</v>
      </c>
      <c r="C3" s="108"/>
      <c r="D3" s="109"/>
    </row>
    <row r="4" spans="1:4" ht="15.5" x14ac:dyDescent="0.35">
      <c r="A4" s="94" t="s">
        <v>20</v>
      </c>
      <c r="B4" s="95">
        <f>MAX(Fernwärme_Verbraucher!B12,0)</f>
        <v>0</v>
      </c>
      <c r="C4" s="108"/>
      <c r="D4" s="109"/>
    </row>
    <row r="5" spans="1:4" ht="15.5" x14ac:dyDescent="0.35">
      <c r="A5" s="94" t="s">
        <v>21</v>
      </c>
      <c r="B5" s="95">
        <f>MAX(Fernwärme_Industriekunden!B19,0)</f>
        <v>0</v>
      </c>
      <c r="C5" s="108"/>
      <c r="D5" s="109"/>
    </row>
    <row r="6" spans="1:4" ht="15.5" x14ac:dyDescent="0.35">
      <c r="A6" s="94" t="s">
        <v>17</v>
      </c>
      <c r="B6" s="95">
        <f>MAX('Stromverbrauch bis 30.000 kWh'!B12,0)</f>
        <v>0</v>
      </c>
      <c r="C6" s="108"/>
      <c r="D6" s="109"/>
    </row>
    <row r="7" spans="1:4" ht="15.5" x14ac:dyDescent="0.35">
      <c r="A7" s="94" t="s">
        <v>18</v>
      </c>
      <c r="B7" s="95">
        <f>MAX('Stromverbrauch ab 30.000 kWH'!B19,0)</f>
        <v>0</v>
      </c>
      <c r="C7" s="110"/>
      <c r="D7" s="111"/>
    </row>
    <row r="8" spans="1:4" ht="15.5" x14ac:dyDescent="0.35">
      <c r="A8" s="94" t="s">
        <v>41</v>
      </c>
      <c r="B8" s="95">
        <f>SUM('Weitere Energieträger (Öl,Holz)'!B7)</f>
        <v>0</v>
      </c>
      <c r="C8" s="93"/>
      <c r="D8" s="93"/>
    </row>
    <row r="9" spans="1:4" ht="15.5" x14ac:dyDescent="0.35">
      <c r="A9" s="94"/>
      <c r="B9" s="94"/>
      <c r="C9" s="93"/>
      <c r="D9" s="93"/>
    </row>
    <row r="10" spans="1:4" ht="15.5" x14ac:dyDescent="0.35">
      <c r="A10" s="96" t="s">
        <v>19</v>
      </c>
      <c r="B10" s="97">
        <f>SUM(B2:B8)</f>
        <v>0</v>
      </c>
      <c r="C10" s="105" t="s">
        <v>56</v>
      </c>
      <c r="D10" s="105"/>
    </row>
    <row r="11" spans="1:4" ht="16" thickBot="1" x14ac:dyDescent="0.4">
      <c r="A11" s="93"/>
      <c r="B11" s="93"/>
      <c r="C11" s="93"/>
      <c r="D11" s="93"/>
    </row>
    <row r="12" spans="1:4" ht="62.5" thickBot="1" x14ac:dyDescent="0.4">
      <c r="A12" s="93"/>
      <c r="B12" s="98" t="s">
        <v>38</v>
      </c>
      <c r="C12" s="93"/>
      <c r="D12" s="93"/>
    </row>
  </sheetData>
  <sheetProtection algorithmName="SHA-512" hashValue="Hdui9I+Pj7FlRYVJ4va9SDJAxT6voAeLUDP39jxuvt91BFoxg241WC6vahfmjYbqJ9ZEUUZuFjg0hdOcKibU5g==" saltValue="dW3z9/BpLDf8dK+uuwoDGA==" spinCount="100000" sheet="1" objects="1" scenarios="1"/>
  <mergeCells count="2">
    <mergeCell ref="C10:D10"/>
    <mergeCell ref="C2:D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9" tint="0.79998168889431442"/>
  </sheetPr>
  <dimension ref="A1:E36"/>
  <sheetViews>
    <sheetView workbookViewId="0">
      <selection activeCell="C7" sqref="C7"/>
    </sheetView>
  </sheetViews>
  <sheetFormatPr baseColWidth="10" defaultRowHeight="14.5" x14ac:dyDescent="0.35"/>
  <cols>
    <col min="1" max="1" width="46.453125" customWidth="1"/>
    <col min="2" max="2" width="20.81640625" style="1" customWidth="1"/>
    <col min="3" max="3" width="67.54296875" customWidth="1"/>
    <col min="5" max="5" width="135.453125" style="6" customWidth="1"/>
  </cols>
  <sheetData>
    <row r="1" spans="1:5" ht="15.5" x14ac:dyDescent="0.35">
      <c r="A1" s="112" t="s">
        <v>26</v>
      </c>
      <c r="B1" s="112"/>
      <c r="C1" s="112"/>
      <c r="D1" s="27"/>
    </row>
    <row r="2" spans="1:5" x14ac:dyDescent="0.35">
      <c r="A2" s="31"/>
      <c r="B2" s="32"/>
      <c r="C2" s="31"/>
      <c r="D2" s="27"/>
    </row>
    <row r="3" spans="1:5" ht="64.5" customHeight="1" x14ac:dyDescent="0.35">
      <c r="A3" s="33" t="s">
        <v>43</v>
      </c>
      <c r="B3" s="34"/>
      <c r="C3" s="35" t="s">
        <v>61</v>
      </c>
      <c r="D3" s="27"/>
      <c r="E3" s="2"/>
    </row>
    <row r="4" spans="1:5" ht="21.75" customHeight="1" x14ac:dyDescent="0.35">
      <c r="A4" s="33" t="s">
        <v>28</v>
      </c>
      <c r="B4" s="36"/>
      <c r="C4" s="31"/>
      <c r="D4" s="27"/>
      <c r="E4" s="3"/>
    </row>
    <row r="5" spans="1:5" ht="21.75" customHeight="1" x14ac:dyDescent="0.35">
      <c r="A5" s="37">
        <v>0.8</v>
      </c>
      <c r="B5" s="38">
        <f>SUM(B4*A5)</f>
        <v>0</v>
      </c>
      <c r="C5" s="31"/>
      <c r="D5" s="27"/>
      <c r="E5" s="3"/>
    </row>
    <row r="6" spans="1:5" ht="21.75" customHeight="1" x14ac:dyDescent="0.35">
      <c r="A6" s="39" t="s">
        <v>0</v>
      </c>
      <c r="B6" s="40">
        <f>SUM(B3*B5)</f>
        <v>0</v>
      </c>
      <c r="C6" s="31"/>
      <c r="D6" s="27"/>
      <c r="E6" s="2"/>
    </row>
    <row r="7" spans="1:5" ht="21.75" customHeight="1" x14ac:dyDescent="0.35">
      <c r="A7" s="31"/>
      <c r="B7" s="41"/>
      <c r="C7" s="31"/>
      <c r="D7" s="27"/>
      <c r="E7" s="5"/>
    </row>
    <row r="8" spans="1:5" ht="47.25" customHeight="1" x14ac:dyDescent="0.35">
      <c r="A8" s="33" t="s">
        <v>42</v>
      </c>
      <c r="B8" s="34"/>
      <c r="C8" s="35" t="s">
        <v>57</v>
      </c>
      <c r="D8" s="27"/>
      <c r="E8" s="3"/>
    </row>
    <row r="9" spans="1:5" ht="21.75" customHeight="1" x14ac:dyDescent="0.35">
      <c r="A9" s="33" t="s">
        <v>28</v>
      </c>
      <c r="B9" s="42">
        <f>B4</f>
        <v>0</v>
      </c>
      <c r="C9" s="31"/>
      <c r="D9" s="27"/>
      <c r="E9" s="2"/>
    </row>
    <row r="10" spans="1:5" ht="21.75" customHeight="1" x14ac:dyDescent="0.35">
      <c r="A10" s="39" t="s">
        <v>0</v>
      </c>
      <c r="B10" s="40">
        <f>SUM(B9*B8)</f>
        <v>0</v>
      </c>
      <c r="C10" s="31"/>
      <c r="D10" s="27"/>
      <c r="E10" s="5"/>
    </row>
    <row r="11" spans="1:5" ht="21.75" customHeight="1" x14ac:dyDescent="0.35">
      <c r="A11" s="33"/>
      <c r="B11" s="41"/>
      <c r="C11" s="43"/>
      <c r="D11" s="27"/>
      <c r="E11" s="3"/>
    </row>
    <row r="12" spans="1:5" ht="21.75" customHeight="1" x14ac:dyDescent="0.35">
      <c r="A12" s="39" t="s">
        <v>44</v>
      </c>
      <c r="B12" s="40">
        <f>SUM(B6-B10)</f>
        <v>0</v>
      </c>
      <c r="C12" s="44"/>
      <c r="D12" s="27"/>
      <c r="E12" s="2"/>
    </row>
    <row r="13" spans="1:5" x14ac:dyDescent="0.35">
      <c r="A13" s="30"/>
      <c r="B13" s="45"/>
      <c r="C13" s="30"/>
      <c r="E13" s="3"/>
    </row>
    <row r="14" spans="1:5" ht="42" x14ac:dyDescent="0.35">
      <c r="A14" s="46" t="s">
        <v>53</v>
      </c>
      <c r="B14" s="45"/>
      <c r="C14" s="30"/>
      <c r="E14" s="2"/>
    </row>
    <row r="15" spans="1:5" x14ac:dyDescent="0.35">
      <c r="A15" s="30"/>
      <c r="B15" s="45"/>
      <c r="C15" s="30"/>
      <c r="E15" s="4"/>
    </row>
    <row r="16" spans="1:5" x14ac:dyDescent="0.35">
      <c r="A16" s="30"/>
      <c r="B16" s="45"/>
      <c r="C16" s="30"/>
    </row>
    <row r="18" spans="5:5" x14ac:dyDescent="0.35">
      <c r="E18" s="7"/>
    </row>
    <row r="19" spans="5:5" x14ac:dyDescent="0.35">
      <c r="E19" s="12"/>
    </row>
    <row r="20" spans="5:5" x14ac:dyDescent="0.35">
      <c r="E20" s="9"/>
    </row>
    <row r="21" spans="5:5" x14ac:dyDescent="0.35">
      <c r="E21" s="12"/>
    </row>
    <row r="22" spans="5:5" x14ac:dyDescent="0.35">
      <c r="E22" s="8"/>
    </row>
    <row r="23" spans="5:5" x14ac:dyDescent="0.35">
      <c r="E23" s="7"/>
    </row>
    <row r="24" spans="5:5" x14ac:dyDescent="0.35">
      <c r="E24" s="10"/>
    </row>
    <row r="25" spans="5:5" x14ac:dyDescent="0.35">
      <c r="E25" s="8"/>
    </row>
    <row r="26" spans="5:5" x14ac:dyDescent="0.35">
      <c r="E26" s="8"/>
    </row>
    <row r="27" spans="5:5" x14ac:dyDescent="0.35">
      <c r="E27" s="8"/>
    </row>
    <row r="28" spans="5:5" x14ac:dyDescent="0.35">
      <c r="E28" s="10"/>
    </row>
    <row r="29" spans="5:5" x14ac:dyDescent="0.35">
      <c r="E29" s="8"/>
    </row>
    <row r="30" spans="5:5" x14ac:dyDescent="0.35">
      <c r="E30" s="8"/>
    </row>
    <row r="31" spans="5:5" x14ac:dyDescent="0.35">
      <c r="E31" s="8"/>
    </row>
    <row r="32" spans="5:5" x14ac:dyDescent="0.35">
      <c r="E32" s="10"/>
    </row>
    <row r="33" spans="5:5" x14ac:dyDescent="0.35">
      <c r="E33" s="8"/>
    </row>
    <row r="34" spans="5:5" x14ac:dyDescent="0.35">
      <c r="E34" s="8"/>
    </row>
    <row r="35" spans="5:5" x14ac:dyDescent="0.35">
      <c r="E35" s="8"/>
    </row>
    <row r="36" spans="5:5" x14ac:dyDescent="0.35">
      <c r="E36" s="11"/>
    </row>
  </sheetData>
  <sheetProtection algorithmName="SHA-512" hashValue="2ueBBvNBnK7B7wGTrN4NWsFI/lI6MxK83e4iFIojRxmtDVfMS3vRiJkJAP0rpIYudigi5ng2QAHcQwU65qXrtw==" saltValue="M6kdL2YN1HFRGpyANizQYQ==" spinCount="100000" sheet="1" objects="1" scenarios="1"/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1"/>
  <sheetViews>
    <sheetView workbookViewId="0">
      <selection activeCell="C13" sqref="C13"/>
    </sheetView>
  </sheetViews>
  <sheetFormatPr baseColWidth="10" defaultRowHeight="14.5" x14ac:dyDescent="0.35"/>
  <cols>
    <col min="1" max="1" width="46.54296875" customWidth="1"/>
    <col min="2" max="2" width="22.1796875" customWidth="1"/>
    <col min="3" max="3" width="64" customWidth="1"/>
    <col min="4" max="4" width="23.453125" customWidth="1"/>
  </cols>
  <sheetData>
    <row r="1" spans="1:5" x14ac:dyDescent="0.35">
      <c r="A1" s="113" t="s">
        <v>27</v>
      </c>
      <c r="B1" s="113"/>
      <c r="C1" s="113"/>
      <c r="D1" s="113"/>
      <c r="E1" s="27"/>
    </row>
    <row r="2" spans="1:5" x14ac:dyDescent="0.35">
      <c r="A2" s="47"/>
      <c r="B2" s="48"/>
      <c r="C2" s="47"/>
      <c r="D2" s="47"/>
      <c r="E2" s="27"/>
    </row>
    <row r="3" spans="1:5" ht="68.25" customHeight="1" x14ac:dyDescent="0.35">
      <c r="A3" s="49" t="s">
        <v>43</v>
      </c>
      <c r="B3" s="34"/>
      <c r="C3" s="50" t="s">
        <v>63</v>
      </c>
      <c r="D3" s="51"/>
      <c r="E3" s="27"/>
    </row>
    <row r="4" spans="1:5" ht="54.75" customHeight="1" x14ac:dyDescent="0.35">
      <c r="A4" s="52" t="s">
        <v>62</v>
      </c>
      <c r="B4" s="34"/>
      <c r="C4" s="50" t="s">
        <v>77</v>
      </c>
      <c r="D4" s="51"/>
      <c r="E4" s="27"/>
    </row>
    <row r="5" spans="1:5" ht="16" customHeight="1" x14ac:dyDescent="0.35">
      <c r="A5" s="49" t="s">
        <v>28</v>
      </c>
      <c r="B5" s="53"/>
      <c r="C5" s="54"/>
      <c r="D5" s="47"/>
      <c r="E5" s="27"/>
    </row>
    <row r="6" spans="1:5" ht="16" customHeight="1" x14ac:dyDescent="0.35">
      <c r="A6" s="55">
        <v>0.7</v>
      </c>
      <c r="B6" s="56">
        <f>SUM(B5*A6)</f>
        <v>0</v>
      </c>
      <c r="C6" s="54"/>
      <c r="D6" s="47"/>
      <c r="E6" s="27"/>
    </row>
    <row r="7" spans="1:5" ht="16" customHeight="1" x14ac:dyDescent="0.35">
      <c r="A7" s="57" t="s">
        <v>0</v>
      </c>
      <c r="B7" s="58">
        <f>SUM(B3+B4)*B6</f>
        <v>0</v>
      </c>
      <c r="C7" s="54"/>
      <c r="D7" s="47"/>
      <c r="E7" s="27"/>
    </row>
    <row r="8" spans="1:5" ht="79.5" customHeight="1" x14ac:dyDescent="0.35">
      <c r="A8" s="52" t="s">
        <v>49</v>
      </c>
      <c r="B8" s="103">
        <v>7.0000000000000007E-2</v>
      </c>
      <c r="C8" s="49" t="s">
        <v>78</v>
      </c>
      <c r="D8" s="47"/>
      <c r="E8" s="27"/>
    </row>
    <row r="9" spans="1:5" ht="16" customHeight="1" x14ac:dyDescent="0.35">
      <c r="A9" s="54" t="s">
        <v>51</v>
      </c>
      <c r="B9" s="59">
        <f>SUM(B7*B8)</f>
        <v>0</v>
      </c>
      <c r="C9" s="54"/>
      <c r="D9" s="47"/>
      <c r="E9" s="27"/>
    </row>
    <row r="10" spans="1:5" ht="16" customHeight="1" x14ac:dyDescent="0.35">
      <c r="A10" s="60" t="s">
        <v>52</v>
      </c>
      <c r="B10" s="58">
        <f>SUM(B7+B9)</f>
        <v>0</v>
      </c>
      <c r="C10" s="54"/>
      <c r="D10" s="47"/>
      <c r="E10" s="27"/>
    </row>
    <row r="11" spans="1:5" ht="16" customHeight="1" x14ac:dyDescent="0.35">
      <c r="A11" s="60"/>
      <c r="B11" s="58"/>
      <c r="C11" s="54"/>
      <c r="D11" s="47"/>
      <c r="E11" s="27"/>
    </row>
    <row r="12" spans="1:5" ht="72.75" customHeight="1" x14ac:dyDescent="0.35">
      <c r="A12" s="49" t="s">
        <v>42</v>
      </c>
      <c r="B12" s="34"/>
      <c r="C12" s="54" t="s">
        <v>65</v>
      </c>
      <c r="D12" s="47"/>
      <c r="E12" s="27"/>
    </row>
    <row r="13" spans="1:5" ht="49.5" customHeight="1" x14ac:dyDescent="0.35">
      <c r="A13" s="52" t="s">
        <v>64</v>
      </c>
      <c r="B13" s="34"/>
      <c r="C13" s="50" t="s">
        <v>55</v>
      </c>
      <c r="D13" s="47"/>
      <c r="E13" s="27"/>
    </row>
    <row r="14" spans="1:5" ht="16" customHeight="1" x14ac:dyDescent="0.35">
      <c r="A14" s="49" t="s">
        <v>28</v>
      </c>
      <c r="B14" s="61">
        <f>B5</f>
        <v>0</v>
      </c>
      <c r="C14" s="54"/>
      <c r="D14" s="47"/>
      <c r="E14" s="27"/>
    </row>
    <row r="15" spans="1:5" ht="16" customHeight="1" x14ac:dyDescent="0.35">
      <c r="A15" s="49" t="s">
        <v>0</v>
      </c>
      <c r="B15" s="59">
        <f>SUM(B12+B13)*B14</f>
        <v>0</v>
      </c>
      <c r="C15" s="54"/>
      <c r="D15" s="47"/>
      <c r="E15" s="27"/>
    </row>
    <row r="16" spans="1:5" ht="61.5" customHeight="1" x14ac:dyDescent="0.35">
      <c r="A16" s="52" t="s">
        <v>49</v>
      </c>
      <c r="B16" s="103">
        <v>0.19</v>
      </c>
      <c r="C16" s="54" t="s">
        <v>79</v>
      </c>
      <c r="D16" s="47"/>
      <c r="E16" s="27"/>
    </row>
    <row r="17" spans="1:5" ht="16" customHeight="1" x14ac:dyDescent="0.35">
      <c r="A17" s="63" t="s">
        <v>51</v>
      </c>
      <c r="B17" s="64">
        <f>SUM(B15*B16)</f>
        <v>0</v>
      </c>
      <c r="C17" s="54"/>
      <c r="D17" s="47"/>
      <c r="E17" s="27"/>
    </row>
    <row r="18" spans="1:5" ht="16" customHeight="1" x14ac:dyDescent="0.35">
      <c r="A18" s="57" t="s">
        <v>52</v>
      </c>
      <c r="B18" s="58">
        <f>SUM(B15+B17)</f>
        <v>0</v>
      </c>
      <c r="C18" s="54"/>
      <c r="D18" s="47"/>
      <c r="E18" s="27"/>
    </row>
    <row r="19" spans="1:5" ht="16" customHeight="1" x14ac:dyDescent="0.35">
      <c r="A19" s="57" t="s">
        <v>44</v>
      </c>
      <c r="B19" s="58">
        <f>SUM(B10-B18)</f>
        <v>0</v>
      </c>
      <c r="C19" s="65"/>
      <c r="D19" s="66"/>
      <c r="E19" s="27"/>
    </row>
    <row r="20" spans="1:5" x14ac:dyDescent="0.35">
      <c r="A20" s="67"/>
      <c r="B20" s="67"/>
      <c r="C20" s="67"/>
      <c r="D20" s="67"/>
    </row>
    <row r="21" spans="1:5" ht="42.5" x14ac:dyDescent="0.35">
      <c r="A21" s="68" t="s">
        <v>53</v>
      </c>
      <c r="B21" s="30"/>
      <c r="C21" s="30"/>
      <c r="D21" s="30"/>
    </row>
  </sheetData>
  <sheetProtection algorithmName="SHA-512" hashValue="ql5LcnUDRmOvMHK//nhQI3tz47WCWC5KDZA+HEbMHIKQWQRGHE7wJRk9CRWC8Ix+huGLVwbHdDhripPmyKABOA==" saltValue="QXsCPAB5ayWW2FkHSlpfUg==" spinCount="100000" sheet="1" objects="1" scenarios="1"/>
  <mergeCells count="1">
    <mergeCell ref="A1:D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D15"/>
  <sheetViews>
    <sheetView workbookViewId="0">
      <selection activeCell="B3" sqref="B3"/>
    </sheetView>
  </sheetViews>
  <sheetFormatPr baseColWidth="10" defaultRowHeight="14.5" x14ac:dyDescent="0.35"/>
  <cols>
    <col min="1" max="1" width="46.81640625" customWidth="1"/>
    <col min="2" max="2" width="17.1796875" customWidth="1"/>
    <col min="3" max="3" width="46.7265625" customWidth="1"/>
    <col min="4" max="4" width="26" customWidth="1"/>
  </cols>
  <sheetData>
    <row r="1" spans="1:4" x14ac:dyDescent="0.35">
      <c r="A1" s="114" t="s">
        <v>22</v>
      </c>
      <c r="B1" s="114"/>
      <c r="C1" s="114"/>
      <c r="D1" s="114"/>
    </row>
    <row r="2" spans="1:4" x14ac:dyDescent="0.35">
      <c r="A2" s="47"/>
      <c r="B2" s="48"/>
      <c r="C2" s="47"/>
      <c r="D2" s="47"/>
    </row>
    <row r="3" spans="1:4" ht="51.75" customHeight="1" x14ac:dyDescent="0.35">
      <c r="A3" s="69" t="s">
        <v>43</v>
      </c>
      <c r="B3" s="70"/>
      <c r="C3" s="35" t="s">
        <v>58</v>
      </c>
      <c r="D3" s="51"/>
    </row>
    <row r="4" spans="1:4" ht="17.149999999999999" customHeight="1" x14ac:dyDescent="0.35">
      <c r="A4" s="69" t="s">
        <v>28</v>
      </c>
      <c r="B4" s="53"/>
      <c r="C4" s="54"/>
      <c r="D4" s="47"/>
    </row>
    <row r="5" spans="1:4" ht="17.149999999999999" customHeight="1" x14ac:dyDescent="0.35">
      <c r="A5" s="71">
        <v>0.8</v>
      </c>
      <c r="B5" s="56">
        <f>SUM(B4*A5)</f>
        <v>0</v>
      </c>
      <c r="C5" s="54"/>
      <c r="D5" s="47"/>
    </row>
    <row r="6" spans="1:4" ht="17.149999999999999" customHeight="1" x14ac:dyDescent="0.35">
      <c r="A6" s="72" t="s">
        <v>0</v>
      </c>
      <c r="B6" s="58">
        <f>SUM(B3*B5)</f>
        <v>0</v>
      </c>
      <c r="C6" s="54"/>
      <c r="D6" s="47"/>
    </row>
    <row r="7" spans="1:4" ht="17.149999999999999" customHeight="1" x14ac:dyDescent="0.35">
      <c r="A7" s="73"/>
      <c r="B7" s="59"/>
      <c r="C7" s="54"/>
      <c r="D7" s="47"/>
    </row>
    <row r="8" spans="1:4" ht="35.25" customHeight="1" x14ac:dyDescent="0.35">
      <c r="A8" s="69" t="s">
        <v>42</v>
      </c>
      <c r="B8" s="70"/>
      <c r="C8" s="49" t="s">
        <v>57</v>
      </c>
      <c r="D8" s="47"/>
    </row>
    <row r="9" spans="1:4" ht="17.149999999999999" customHeight="1" x14ac:dyDescent="0.35">
      <c r="A9" s="69" t="s">
        <v>28</v>
      </c>
      <c r="B9" s="61">
        <f>B4</f>
        <v>0</v>
      </c>
      <c r="C9" s="54"/>
      <c r="D9" s="47"/>
    </row>
    <row r="10" spans="1:4" ht="17.149999999999999" customHeight="1" x14ac:dyDescent="0.35">
      <c r="A10" s="72" t="s">
        <v>0</v>
      </c>
      <c r="B10" s="58">
        <f>SUM(B9*B8)</f>
        <v>0</v>
      </c>
      <c r="C10" s="54"/>
      <c r="D10" s="47"/>
    </row>
    <row r="11" spans="1:4" ht="17.149999999999999" customHeight="1" x14ac:dyDescent="0.35">
      <c r="A11" s="74"/>
      <c r="B11" s="59"/>
      <c r="C11" s="54"/>
      <c r="D11" s="47"/>
    </row>
    <row r="12" spans="1:4" ht="17.149999999999999" customHeight="1" x14ac:dyDescent="0.35">
      <c r="A12" s="72" t="s">
        <v>44</v>
      </c>
      <c r="B12" s="58">
        <f>SUM(B6-B10)</f>
        <v>0</v>
      </c>
      <c r="C12" s="65"/>
      <c r="D12" s="66"/>
    </row>
    <row r="13" spans="1:4" x14ac:dyDescent="0.35">
      <c r="A13" s="30"/>
      <c r="B13" s="30"/>
      <c r="C13" s="30"/>
      <c r="D13" s="30"/>
    </row>
    <row r="14" spans="1:4" ht="42.5" x14ac:dyDescent="0.35">
      <c r="A14" s="68" t="s">
        <v>53</v>
      </c>
      <c r="B14" s="30"/>
      <c r="C14" s="30"/>
      <c r="D14" s="30"/>
    </row>
    <row r="15" spans="1:4" x14ac:dyDescent="0.35">
      <c r="A15" s="30"/>
      <c r="B15" s="30"/>
      <c r="C15" s="30"/>
      <c r="D15" s="30"/>
    </row>
  </sheetData>
  <sheetProtection algorithmName="SHA-512" hashValue="bXfj8U+sNKKVJ+ObV8G0INiN1onKVyXNJU/orYFGRCTjWNFBZByQVBYGixD4d3Te7I64Zc+auNlGEo1cku6E9w==" saltValue="v7XZ7z+ylwgQgw4on8IEeA==" spinCount="100000" sheet="1" objects="1" scenarios="1"/>
  <mergeCells count="1">
    <mergeCell ref="A1:D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21"/>
  <sheetViews>
    <sheetView workbookViewId="0">
      <selection activeCell="B3" sqref="B3"/>
    </sheetView>
  </sheetViews>
  <sheetFormatPr baseColWidth="10" defaultRowHeight="14.5" x14ac:dyDescent="0.35"/>
  <cols>
    <col min="1" max="1" width="47.1796875" style="16" customWidth="1"/>
    <col min="2" max="2" width="16.81640625" customWidth="1"/>
    <col min="3" max="3" width="58.54296875" customWidth="1"/>
  </cols>
  <sheetData>
    <row r="1" spans="1:4" x14ac:dyDescent="0.35">
      <c r="A1" s="113" t="s">
        <v>54</v>
      </c>
      <c r="B1" s="113"/>
      <c r="C1" s="113"/>
      <c r="D1" s="113"/>
    </row>
    <row r="2" spans="1:4" x14ac:dyDescent="0.35">
      <c r="A2" s="47"/>
      <c r="B2" s="75"/>
      <c r="C2" s="75"/>
      <c r="D2" s="75"/>
    </row>
    <row r="3" spans="1:4" ht="59.25" customHeight="1" x14ac:dyDescent="0.35">
      <c r="A3" s="49" t="s">
        <v>43</v>
      </c>
      <c r="B3" s="76"/>
      <c r="C3" s="35" t="s">
        <v>70</v>
      </c>
      <c r="D3" s="51"/>
    </row>
    <row r="4" spans="1:4" ht="42" x14ac:dyDescent="0.35">
      <c r="A4" s="52" t="s">
        <v>72</v>
      </c>
      <c r="B4" s="76"/>
      <c r="C4" s="50" t="s">
        <v>77</v>
      </c>
      <c r="D4" s="51"/>
    </row>
    <row r="5" spans="1:4" x14ac:dyDescent="0.35">
      <c r="A5" s="49" t="s">
        <v>28</v>
      </c>
      <c r="B5" s="36"/>
      <c r="C5" s="54"/>
      <c r="D5" s="47"/>
    </row>
    <row r="6" spans="1:4" x14ac:dyDescent="0.35">
      <c r="A6" s="55">
        <v>0.7</v>
      </c>
      <c r="B6" s="38">
        <f>SUM(B5*A6)</f>
        <v>0</v>
      </c>
      <c r="C6" s="54"/>
      <c r="D6" s="47"/>
    </row>
    <row r="7" spans="1:4" x14ac:dyDescent="0.35">
      <c r="A7" s="57" t="s">
        <v>0</v>
      </c>
      <c r="B7" s="40">
        <f>SUM(B3+B4)*B6</f>
        <v>0</v>
      </c>
      <c r="C7" s="54"/>
      <c r="D7" s="47"/>
    </row>
    <row r="8" spans="1:4" ht="70" x14ac:dyDescent="0.35">
      <c r="A8" s="52" t="s">
        <v>49</v>
      </c>
      <c r="B8" s="104">
        <v>7.0000000000000007E-2</v>
      </c>
      <c r="C8" s="49" t="s">
        <v>80</v>
      </c>
      <c r="D8" s="47"/>
    </row>
    <row r="9" spans="1:4" x14ac:dyDescent="0.35">
      <c r="A9" s="63" t="s">
        <v>51</v>
      </c>
      <c r="B9" s="77">
        <f>SUM(B7*B8)</f>
        <v>0</v>
      </c>
      <c r="C9" s="49"/>
      <c r="D9" s="47"/>
    </row>
    <row r="10" spans="1:4" x14ac:dyDescent="0.35">
      <c r="A10" s="60" t="s">
        <v>48</v>
      </c>
      <c r="B10" s="40">
        <f>SUM(B7+B9)</f>
        <v>0</v>
      </c>
      <c r="C10" s="54"/>
      <c r="D10" s="47"/>
    </row>
    <row r="11" spans="1:4" x14ac:dyDescent="0.35">
      <c r="A11" s="60"/>
      <c r="B11" s="40"/>
      <c r="C11" s="54"/>
      <c r="D11" s="47"/>
    </row>
    <row r="12" spans="1:4" ht="46.5" customHeight="1" x14ac:dyDescent="0.35">
      <c r="A12" s="49" t="s">
        <v>42</v>
      </c>
      <c r="B12" s="76"/>
      <c r="C12" s="54" t="s">
        <v>71</v>
      </c>
      <c r="D12" s="47"/>
    </row>
    <row r="13" spans="1:4" ht="55.5" customHeight="1" x14ac:dyDescent="0.35">
      <c r="A13" s="52" t="s">
        <v>73</v>
      </c>
      <c r="B13" s="76"/>
      <c r="C13" s="50" t="s">
        <v>55</v>
      </c>
      <c r="D13" s="47"/>
    </row>
    <row r="14" spans="1:4" x14ac:dyDescent="0.35">
      <c r="A14" s="49" t="s">
        <v>28</v>
      </c>
      <c r="B14" s="42">
        <f>B5</f>
        <v>0</v>
      </c>
      <c r="C14" s="54"/>
      <c r="D14" s="47"/>
    </row>
    <row r="15" spans="1:4" x14ac:dyDescent="0.35">
      <c r="A15" s="57" t="s">
        <v>0</v>
      </c>
      <c r="B15" s="40">
        <f>SUM(B12+B13)*B14</f>
        <v>0</v>
      </c>
      <c r="C15" s="54"/>
      <c r="D15" s="47"/>
    </row>
    <row r="16" spans="1:4" ht="51" customHeight="1" x14ac:dyDescent="0.35">
      <c r="A16" s="52" t="s">
        <v>49</v>
      </c>
      <c r="B16" s="104">
        <v>0.19</v>
      </c>
      <c r="C16" s="54" t="s">
        <v>79</v>
      </c>
      <c r="D16" s="47"/>
    </row>
    <row r="17" spans="1:4" x14ac:dyDescent="0.35">
      <c r="A17" s="63" t="s">
        <v>51</v>
      </c>
      <c r="B17" s="77">
        <f>SUM(B15*B16)</f>
        <v>0</v>
      </c>
      <c r="C17" s="54"/>
      <c r="D17" s="47"/>
    </row>
    <row r="18" spans="1:4" x14ac:dyDescent="0.35">
      <c r="A18" s="57" t="s">
        <v>48</v>
      </c>
      <c r="B18" s="40">
        <f>SUM(B15+B17)</f>
        <v>0</v>
      </c>
      <c r="C18" s="54"/>
      <c r="D18" s="47"/>
    </row>
    <row r="19" spans="1:4" x14ac:dyDescent="0.35">
      <c r="A19" s="57" t="s">
        <v>44</v>
      </c>
      <c r="B19" s="40">
        <f>SUM(B10-B18)</f>
        <v>0</v>
      </c>
      <c r="C19" s="65"/>
      <c r="D19" s="66"/>
    </row>
    <row r="20" spans="1:4" x14ac:dyDescent="0.35">
      <c r="A20" s="67"/>
      <c r="B20" s="30"/>
      <c r="C20" s="30"/>
      <c r="D20" s="30"/>
    </row>
    <row r="21" spans="1:4" ht="42.5" x14ac:dyDescent="0.35">
      <c r="A21" s="68" t="s">
        <v>53</v>
      </c>
      <c r="B21" s="30"/>
      <c r="C21" s="30"/>
      <c r="D21" s="30"/>
    </row>
  </sheetData>
  <sheetProtection algorithmName="SHA-512" hashValue="DtZ/V3CmoYQsosgpNRZPMIDuLU6ha9C80dtvRB8NsIbPg6enSq1CrpgcTkyoWEAoJm8u0GmPDiqwf1ST8VWZhg==" saltValue="FuskE5oGuOF4LFkH20ruvQ==" spinCount="100000" sheet="1" objects="1" scenarios="1"/>
  <mergeCells count="1">
    <mergeCell ref="A1:D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7" tint="0.59999389629810485"/>
  </sheetPr>
  <dimension ref="A1:XFC15"/>
  <sheetViews>
    <sheetView tabSelected="1" workbookViewId="0">
      <selection activeCell="B4" sqref="B4"/>
    </sheetView>
  </sheetViews>
  <sheetFormatPr baseColWidth="10" defaultRowHeight="14.5" x14ac:dyDescent="0.35"/>
  <cols>
    <col min="1" max="1" width="46.453125" customWidth="1"/>
    <col min="2" max="2" width="19.453125" customWidth="1"/>
    <col min="3" max="3" width="61.54296875" customWidth="1"/>
  </cols>
  <sheetData>
    <row r="1" spans="1:16383" x14ac:dyDescent="0.35">
      <c r="A1" s="114" t="s">
        <v>23</v>
      </c>
      <c r="B1" s="114"/>
      <c r="C1" s="114"/>
      <c r="D1" s="27"/>
      <c r="E1" s="27"/>
      <c r="F1" s="27"/>
    </row>
    <row r="2" spans="1:16383" x14ac:dyDescent="0.35">
      <c r="A2" s="47"/>
      <c r="B2" s="47"/>
      <c r="C2" s="47"/>
      <c r="D2" s="27"/>
      <c r="E2" s="27"/>
      <c r="F2" s="27"/>
    </row>
    <row r="3" spans="1:16383" ht="39" customHeight="1" x14ac:dyDescent="0.35">
      <c r="A3" s="49" t="s">
        <v>43</v>
      </c>
      <c r="B3" s="34"/>
      <c r="C3" s="49" t="s">
        <v>59</v>
      </c>
      <c r="D3" s="27"/>
      <c r="E3" s="27"/>
      <c r="F3" s="27"/>
    </row>
    <row r="4" spans="1:16383" ht="16.5" customHeight="1" x14ac:dyDescent="0.35">
      <c r="A4" s="49" t="s">
        <v>28</v>
      </c>
      <c r="B4" s="53"/>
      <c r="C4" s="49"/>
      <c r="D4" s="27"/>
      <c r="E4" s="27"/>
      <c r="F4" s="27"/>
    </row>
    <row r="5" spans="1:16383" ht="16.5" customHeight="1" x14ac:dyDescent="0.35">
      <c r="A5" s="62">
        <v>0.8</v>
      </c>
      <c r="B5" s="91">
        <f>SUM(B4*A5)</f>
        <v>0</v>
      </c>
      <c r="C5" s="49"/>
      <c r="D5" s="27"/>
      <c r="E5" s="27"/>
      <c r="F5" s="27"/>
    </row>
    <row r="6" spans="1:16383" ht="16.5" customHeight="1" x14ac:dyDescent="0.35">
      <c r="A6" s="57" t="s">
        <v>0</v>
      </c>
      <c r="B6" s="58">
        <f>SUM(B3*B5)</f>
        <v>0</v>
      </c>
      <c r="C6" s="49"/>
      <c r="D6" s="27"/>
      <c r="E6" s="27"/>
      <c r="F6" s="27"/>
    </row>
    <row r="7" spans="1:16383" ht="16.5" customHeight="1" x14ac:dyDescent="0.35">
      <c r="A7" s="54"/>
      <c r="B7" s="54"/>
      <c r="C7" s="49"/>
      <c r="D7" s="27"/>
      <c r="E7" s="27"/>
      <c r="F7" s="27"/>
    </row>
    <row r="8" spans="1:16383" s="15" customFormat="1" ht="34.5" customHeight="1" x14ac:dyDescent="0.35">
      <c r="A8" s="49" t="s">
        <v>42</v>
      </c>
      <c r="B8" s="34"/>
      <c r="C8" s="49" t="s">
        <v>57</v>
      </c>
      <c r="D8" s="28"/>
      <c r="E8" s="28"/>
      <c r="F8" s="28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  <c r="XEW8" s="14"/>
      <c r="XEX8" s="14"/>
      <c r="XEY8" s="14"/>
      <c r="XEZ8" s="14"/>
      <c r="XFA8" s="14"/>
      <c r="XFB8" s="14"/>
      <c r="XFC8" s="14"/>
    </row>
    <row r="9" spans="1:16383" s="15" customFormat="1" ht="16.5" customHeight="1" x14ac:dyDescent="0.35">
      <c r="A9" s="49" t="s">
        <v>28</v>
      </c>
      <c r="B9" s="56">
        <f>B4</f>
        <v>0</v>
      </c>
      <c r="C9" s="49"/>
      <c r="D9" s="28"/>
      <c r="E9" s="28"/>
      <c r="F9" s="28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  <c r="XER9" s="14"/>
      <c r="XES9" s="14"/>
      <c r="XET9" s="14"/>
      <c r="XEU9" s="14"/>
      <c r="XEV9" s="14"/>
      <c r="XEW9" s="14"/>
      <c r="XEX9" s="14"/>
      <c r="XEY9" s="14"/>
      <c r="XEZ9" s="14"/>
      <c r="XFA9" s="14"/>
      <c r="XFB9" s="14"/>
      <c r="XFC9" s="14"/>
    </row>
    <row r="10" spans="1:16383" s="15" customFormat="1" ht="16.5" customHeight="1" x14ac:dyDescent="0.35">
      <c r="A10" s="57" t="s">
        <v>0</v>
      </c>
      <c r="B10" s="92">
        <f>SUM(B8*B9)</f>
        <v>0</v>
      </c>
      <c r="C10" s="49"/>
      <c r="D10" s="28"/>
      <c r="E10" s="28"/>
      <c r="F10" s="28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4"/>
      <c r="XES10" s="14"/>
      <c r="XET10" s="14"/>
      <c r="XEU10" s="14"/>
      <c r="XEV10" s="14"/>
      <c r="XEW10" s="14"/>
      <c r="XEX10" s="14"/>
      <c r="XEY10" s="14"/>
      <c r="XEZ10" s="14"/>
      <c r="XFA10" s="14"/>
      <c r="XFB10" s="14"/>
      <c r="XFC10" s="14"/>
    </row>
    <row r="11" spans="1:16383" ht="16.5" customHeight="1" x14ac:dyDescent="0.35">
      <c r="A11" s="54"/>
      <c r="B11" s="59"/>
      <c r="C11" s="49"/>
      <c r="D11" s="27"/>
      <c r="E11" s="27"/>
      <c r="F11" s="27"/>
    </row>
    <row r="12" spans="1:16383" ht="16.5" customHeight="1" x14ac:dyDescent="0.35">
      <c r="A12" s="57" t="s">
        <v>44</v>
      </c>
      <c r="B12" s="58">
        <f>SUM(B6-B10)</f>
        <v>0</v>
      </c>
      <c r="C12" s="49"/>
      <c r="D12" s="27"/>
      <c r="E12" s="27"/>
      <c r="F12" s="27"/>
    </row>
    <row r="13" spans="1:16383" ht="23.15" customHeight="1" x14ac:dyDescent="0.35">
      <c r="A13" s="47"/>
      <c r="B13" s="47"/>
      <c r="C13" s="74"/>
      <c r="D13" s="27"/>
      <c r="E13" s="27"/>
      <c r="F13" s="27"/>
    </row>
    <row r="14" spans="1:16383" ht="44.15" customHeight="1" x14ac:dyDescent="0.35">
      <c r="A14" s="60" t="s">
        <v>53</v>
      </c>
      <c r="B14" s="47"/>
      <c r="C14" s="74"/>
      <c r="D14" s="27"/>
      <c r="E14" s="27"/>
      <c r="F14" s="27"/>
    </row>
    <row r="15" spans="1:16383" ht="23.15" customHeight="1" x14ac:dyDescent="0.35">
      <c r="D15" s="13"/>
    </row>
  </sheetData>
  <sheetProtection algorithmName="SHA-512" hashValue="3v1ynMay+osCf844X34JIzZQnUKfE80YI24CWE9iJ1oIYaLflb6s0lMPKDPFdpcMAFwFGut85cfZYElcplf0qQ==" saltValue="WTPGo653zh+33848hg2UKA==" spinCount="100000" sheet="1" objects="1" scenarios="1"/>
  <mergeCells count="1">
    <mergeCell ref="A1:C1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21"/>
  <sheetViews>
    <sheetView workbookViewId="0">
      <selection activeCell="B3" sqref="B3"/>
    </sheetView>
  </sheetViews>
  <sheetFormatPr baseColWidth="10" defaultRowHeight="14.5" x14ac:dyDescent="0.35"/>
  <cols>
    <col min="1" max="1" width="47.54296875" customWidth="1"/>
    <col min="2" max="2" width="23.81640625" customWidth="1"/>
    <col min="3" max="3" width="72.54296875" customWidth="1"/>
  </cols>
  <sheetData>
    <row r="1" spans="1:3" x14ac:dyDescent="0.35">
      <c r="A1" s="114" t="s">
        <v>12</v>
      </c>
      <c r="B1" s="114"/>
      <c r="C1" s="114"/>
    </row>
    <row r="2" spans="1:3" x14ac:dyDescent="0.35">
      <c r="A2" s="47"/>
      <c r="B2" s="47"/>
      <c r="C2" s="47"/>
    </row>
    <row r="3" spans="1:3" ht="52.5" customHeight="1" x14ac:dyDescent="0.35">
      <c r="A3" s="49" t="s">
        <v>43</v>
      </c>
      <c r="B3" s="34"/>
      <c r="C3" s="52" t="s">
        <v>68</v>
      </c>
    </row>
    <row r="4" spans="1:3" ht="49.5" customHeight="1" x14ac:dyDescent="0.35">
      <c r="A4" s="52" t="s">
        <v>66</v>
      </c>
      <c r="B4" s="34"/>
      <c r="C4" s="50" t="s">
        <v>77</v>
      </c>
    </row>
    <row r="5" spans="1:3" ht="15" customHeight="1" x14ac:dyDescent="0.35">
      <c r="A5" s="49" t="s">
        <v>28</v>
      </c>
      <c r="B5" s="53"/>
      <c r="C5" s="49"/>
    </row>
    <row r="6" spans="1:3" ht="15" customHeight="1" x14ac:dyDescent="0.35">
      <c r="A6" s="55">
        <v>0.7</v>
      </c>
      <c r="B6" s="56">
        <f>SUM(B5*A6)</f>
        <v>0</v>
      </c>
      <c r="C6" s="49"/>
    </row>
    <row r="7" spans="1:3" ht="15" customHeight="1" x14ac:dyDescent="0.35">
      <c r="A7" s="57" t="s">
        <v>0</v>
      </c>
      <c r="B7" s="58">
        <f>SUM((B3+B4)*B6)</f>
        <v>0</v>
      </c>
      <c r="C7" s="49"/>
    </row>
    <row r="8" spans="1:3" ht="48" customHeight="1" x14ac:dyDescent="0.35">
      <c r="A8" s="52" t="s">
        <v>49</v>
      </c>
      <c r="B8" s="103">
        <v>0.19</v>
      </c>
      <c r="C8" s="49" t="s">
        <v>79</v>
      </c>
    </row>
    <row r="9" spans="1:3" ht="17.5" customHeight="1" x14ac:dyDescent="0.35">
      <c r="A9" s="63" t="s">
        <v>50</v>
      </c>
      <c r="B9" s="78">
        <f>SUM(B7*B8)</f>
        <v>0</v>
      </c>
      <c r="C9" s="49"/>
    </row>
    <row r="10" spans="1:3" ht="15" customHeight="1" x14ac:dyDescent="0.35">
      <c r="A10" s="79" t="s">
        <v>48</v>
      </c>
      <c r="B10" s="58">
        <f>SUM(B7+B9)</f>
        <v>0</v>
      </c>
      <c r="C10" s="49"/>
    </row>
    <row r="11" spans="1:3" ht="15" customHeight="1" x14ac:dyDescent="0.35">
      <c r="A11" s="62"/>
      <c r="B11" s="80"/>
      <c r="C11" s="49"/>
    </row>
    <row r="12" spans="1:3" ht="54.75" customHeight="1" x14ac:dyDescent="0.35">
      <c r="A12" s="49" t="s">
        <v>42</v>
      </c>
      <c r="B12" s="34"/>
      <c r="C12" s="49" t="s">
        <v>69</v>
      </c>
    </row>
    <row r="13" spans="1:3" ht="54" customHeight="1" x14ac:dyDescent="0.35">
      <c r="A13" s="52" t="s">
        <v>67</v>
      </c>
      <c r="B13" s="34"/>
      <c r="C13" s="50" t="s">
        <v>55</v>
      </c>
    </row>
    <row r="14" spans="1:3" ht="15" customHeight="1" x14ac:dyDescent="0.35">
      <c r="A14" s="49" t="s">
        <v>28</v>
      </c>
      <c r="B14" s="56">
        <f>B5</f>
        <v>0</v>
      </c>
      <c r="C14" s="49"/>
    </row>
    <row r="15" spans="1:3" ht="15" customHeight="1" x14ac:dyDescent="0.35">
      <c r="A15" s="57" t="s">
        <v>0</v>
      </c>
      <c r="B15" s="92">
        <f>SUM((B12+B13)*B14)</f>
        <v>0</v>
      </c>
      <c r="C15" s="49"/>
    </row>
    <row r="16" spans="1:3" ht="56.25" customHeight="1" x14ac:dyDescent="0.35">
      <c r="A16" s="52" t="s">
        <v>49</v>
      </c>
      <c r="B16" s="103">
        <v>0.19</v>
      </c>
      <c r="C16" s="49" t="s">
        <v>81</v>
      </c>
    </row>
    <row r="17" spans="1:3" ht="15" customHeight="1" x14ac:dyDescent="0.35">
      <c r="A17" s="62" t="s">
        <v>50</v>
      </c>
      <c r="B17" s="81">
        <f>SUM(B15*B16)</f>
        <v>0</v>
      </c>
      <c r="C17" s="49"/>
    </row>
    <row r="18" spans="1:3" ht="15" customHeight="1" x14ac:dyDescent="0.35">
      <c r="A18" s="60" t="s">
        <v>48</v>
      </c>
      <c r="B18" s="58">
        <f>SUM(B15+B17)</f>
        <v>0</v>
      </c>
      <c r="C18" s="49"/>
    </row>
    <row r="19" spans="1:3" ht="15" customHeight="1" x14ac:dyDescent="0.35">
      <c r="A19" s="57" t="s">
        <v>44</v>
      </c>
      <c r="B19" s="58">
        <f>SUM(B10-B18)</f>
        <v>0</v>
      </c>
      <c r="C19" s="49"/>
    </row>
    <row r="20" spans="1:3" x14ac:dyDescent="0.35">
      <c r="A20" s="75"/>
      <c r="B20" s="75"/>
      <c r="C20" s="75"/>
    </row>
    <row r="21" spans="1:3" ht="70.5" customHeight="1" x14ac:dyDescent="0.35">
      <c r="A21" s="60" t="s">
        <v>53</v>
      </c>
      <c r="B21" s="75"/>
      <c r="C21" s="75"/>
    </row>
  </sheetData>
  <sheetProtection algorithmName="SHA-512" hashValue="zCdLpLZw0H9KzAT1JJcIJDZapTM+yW1wXU2j8Mr/akna5Ffbaq9KcZOcVYcJxyKYrmoGgfPDErHxl+Njzqzv+A==" saltValue="07SeRZEcjR4N/Ha8X1F/jw==" spinCount="100000" sheet="1" objects="1" scenarios="1"/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2"/>
  <sheetViews>
    <sheetView workbookViewId="0">
      <selection activeCell="B6" sqref="B6:B7"/>
    </sheetView>
  </sheetViews>
  <sheetFormatPr baseColWidth="10" defaultRowHeight="14.5" x14ac:dyDescent="0.35"/>
  <cols>
    <col min="1" max="1" width="68.54296875" customWidth="1"/>
    <col min="2" max="2" width="15.81640625" style="29" customWidth="1"/>
  </cols>
  <sheetData>
    <row r="1" spans="1:4" x14ac:dyDescent="0.35">
      <c r="A1" s="113" t="s">
        <v>39</v>
      </c>
      <c r="B1" s="113"/>
      <c r="C1" s="113"/>
      <c r="D1" s="113"/>
    </row>
    <row r="2" spans="1:4" x14ac:dyDescent="0.35">
      <c r="A2" s="75"/>
      <c r="B2" s="82"/>
      <c r="C2" s="75"/>
      <c r="D2" s="75"/>
    </row>
    <row r="3" spans="1:4" ht="18" customHeight="1" x14ac:dyDescent="0.35">
      <c r="A3" s="83" t="s">
        <v>46</v>
      </c>
      <c r="B3" s="84"/>
      <c r="C3" s="75"/>
      <c r="D3" s="75"/>
    </row>
    <row r="4" spans="1:4" ht="18" customHeight="1" x14ac:dyDescent="0.35">
      <c r="A4" s="85">
        <v>0.8</v>
      </c>
      <c r="B4" s="86">
        <f>SUM(B3*A4)</f>
        <v>0</v>
      </c>
      <c r="C4" s="75"/>
      <c r="D4" s="75"/>
    </row>
    <row r="5" spans="1:4" ht="18" customHeight="1" x14ac:dyDescent="0.35">
      <c r="A5" s="83" t="s">
        <v>47</v>
      </c>
      <c r="B5" s="84"/>
      <c r="C5" s="75"/>
      <c r="D5" s="75"/>
    </row>
    <row r="6" spans="1:4" ht="18" customHeight="1" x14ac:dyDescent="0.35">
      <c r="A6" s="83"/>
      <c r="B6" s="87"/>
      <c r="C6" s="75"/>
      <c r="D6" s="75"/>
    </row>
    <row r="7" spans="1:4" ht="18" customHeight="1" thickBot="1" x14ac:dyDescent="0.4">
      <c r="A7" s="88" t="s">
        <v>40</v>
      </c>
      <c r="B7" s="89">
        <f>SUM(B4-B5)</f>
        <v>0</v>
      </c>
      <c r="C7" s="75"/>
      <c r="D7" s="75"/>
    </row>
    <row r="8" spans="1:4" ht="18" customHeight="1" thickTop="1" x14ac:dyDescent="0.35">
      <c r="A8" s="75"/>
      <c r="B8" s="82"/>
      <c r="C8" s="75"/>
      <c r="D8" s="75"/>
    </row>
    <row r="9" spans="1:4" ht="81.650000000000006" customHeight="1" x14ac:dyDescent="0.35">
      <c r="A9" s="49" t="s">
        <v>45</v>
      </c>
      <c r="B9" s="82"/>
      <c r="C9" s="75"/>
      <c r="D9" s="75"/>
    </row>
    <row r="10" spans="1:4" x14ac:dyDescent="0.35">
      <c r="A10" s="30"/>
      <c r="B10" s="90"/>
      <c r="C10" s="30"/>
      <c r="D10" s="30"/>
    </row>
    <row r="11" spans="1:4" ht="28.5" x14ac:dyDescent="0.35">
      <c r="A11" s="68" t="s">
        <v>53</v>
      </c>
      <c r="B11" s="90"/>
      <c r="C11" s="30"/>
      <c r="D11" s="30"/>
    </row>
    <row r="12" spans="1:4" x14ac:dyDescent="0.35">
      <c r="A12" s="30"/>
      <c r="B12" s="90"/>
      <c r="C12" s="30"/>
      <c r="D12" s="30"/>
    </row>
  </sheetData>
  <sheetProtection algorithmName="SHA-512" hashValue="crOdPtgUUrZVWBtns3EhFACFpgGudrL3Ssf/deETViHuYnHFIqIMsqVuY5xtoWLSL7zjMZV5wBOoj+Tc9LjpCw==" saltValue="SYlDkTfgc8Uw/LvmqodKlQ==" spinCount="100000" sheet="1" objects="1" scenarios="1"/>
  <mergeCells count="1"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Berechnungsformel_Beispiel</vt:lpstr>
      <vt:lpstr>Summe förderfähige Kosten insge</vt:lpstr>
      <vt:lpstr>Gas_Verbraucher</vt:lpstr>
      <vt:lpstr>Gas_Industriekunden</vt:lpstr>
      <vt:lpstr>Fernwärme_Verbraucher</vt:lpstr>
      <vt:lpstr>Fernwärme_Industriekunden</vt:lpstr>
      <vt:lpstr>Stromverbrauch bis 30.000 kWh</vt:lpstr>
      <vt:lpstr>Stromverbrauch ab 30.000 kWH</vt:lpstr>
      <vt:lpstr>Weitere Energieträger (Öl,Holz)</vt:lpstr>
      <vt:lpstr>Gas_Verbraucher!_ftn1</vt:lpstr>
      <vt:lpstr>Gas_Verbraucher!_ftn2</vt:lpstr>
      <vt:lpstr>Gas_Verbraucher!_ftnref2</vt:lpstr>
      <vt:lpstr>Berechnungsformel_Beispiel!Druckbereich</vt:lpstr>
    </vt:vector>
  </TitlesOfParts>
  <Company>MWF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Wenzel, Marcel</dc:creator>
  <cp:lastModifiedBy>Wenzel, Marcel</cp:lastModifiedBy>
  <dcterms:created xsi:type="dcterms:W3CDTF">2023-01-13T11:32:50Z</dcterms:created>
  <dcterms:modified xsi:type="dcterms:W3CDTF">2023-03-27T08:55:09Z</dcterms:modified>
</cp:coreProperties>
</file>